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N:\31_pm_beschaffung\10_team\544_Waldemar Prediger\02_Homepage\Planung und Formulare\Cercle Bruit\2021\version_2\"/>
    </mc:Choice>
  </mc:AlternateContent>
  <xr:revisionPtr revIDLastSave="0" documentId="13_ncr:1_{3D0D5CD4-C53A-4B4D-92ED-876BAF3B52B5}" xr6:coauthVersionLast="46" xr6:coauthVersionMax="46" xr10:uidLastSave="{00000000-0000-0000-0000-000000000000}"/>
  <workbookProtection workbookAlgorithmName="SHA-512" workbookHashValue="ADhnhnqyJiZbRvtedUdxa5/LFR+miMzLUAT+mNI+qdKsNOjiN7PvomD8jqBFZNg+iRPNcG19M0RtSMG8xeJc/w==" workbookSaltValue="ao4Tghjn8uN/7X2kbS/TlA==" workbookSpinCount="100000" lockStructure="1"/>
  <bookViews>
    <workbookView xWindow="-28920" yWindow="-120" windowWidth="29040" windowHeight="15840" xr2:uid="{00000000-000D-0000-FFFF-FFFF00000000}"/>
  </bookViews>
  <sheets>
    <sheet name="Tabelle1" sheetId="1" r:id="rId1"/>
  </sheets>
  <definedNames>
    <definedName name="_xlnm._FilterDatabase" localSheetId="0" hidden="1">Tabelle1!$G$12:$I$17</definedName>
    <definedName name="d">Tabelle1!$G$23</definedName>
    <definedName name="LPA">Tabelle1!$G$25</definedName>
    <definedName name="LWA">Tabelle1!$G$16</definedName>
    <definedName name="Q">Tabelle1!$G$22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1" l="1"/>
  <c r="G25" i="1"/>
  <c r="O31" i="1"/>
  <c r="G21" i="1"/>
  <c r="O35" i="1"/>
  <c r="O46" i="1"/>
  <c r="N31" i="1"/>
  <c r="N48" i="1"/>
</calcChain>
</file>

<file path=xl/sharedStrings.xml><?xml version="1.0" encoding="utf-8"?>
<sst xmlns="http://schemas.openxmlformats.org/spreadsheetml/2006/main" count="112" uniqueCount="91">
  <si>
    <t>Gemeinde</t>
  </si>
  <si>
    <t>Baugesuchs-Nr.</t>
  </si>
  <si>
    <t>Gesuchsteller</t>
  </si>
  <si>
    <t>Hersteller</t>
  </si>
  <si>
    <t>dB</t>
  </si>
  <si>
    <t>Nacht</t>
  </si>
  <si>
    <t>Schalldruckpegel LpA am Empfangsort:</t>
  </si>
  <si>
    <t>m</t>
  </si>
  <si>
    <t>K1</t>
  </si>
  <si>
    <t>Hörbarkeit des Tongehalts:</t>
  </si>
  <si>
    <t>(19 -07 Uhr)</t>
  </si>
  <si>
    <t>K3</t>
  </si>
  <si>
    <t>Grenzwert für die im Baugesuch gültige ES</t>
  </si>
  <si>
    <t>eingehalten?</t>
  </si>
  <si>
    <t>(Bitte Empfindlichkeits-Stufe (ES) eintragen und entsprechend ankreuzen.)</t>
  </si>
  <si>
    <t>Ort, Datum</t>
  </si>
  <si>
    <t>Unterschrift:</t>
  </si>
  <si>
    <t>Die Eingabefelder sind rosa schattiert.</t>
  </si>
  <si>
    <t>+ 2; bei leicht hörbarem Tongehalt (=Normalfall)</t>
  </si>
  <si>
    <t>+ 4; bei deutlich hörbarem Tongehalt</t>
  </si>
  <si>
    <t>Erläuterungen:</t>
  </si>
  <si>
    <t>Modell / Typ</t>
  </si>
  <si>
    <t>Leistung</t>
  </si>
  <si>
    <t>kW</t>
  </si>
  <si>
    <r>
      <t>Pegelkorrektur für Betriebsdauer t</t>
    </r>
    <r>
      <rPr>
        <vertAlign val="subscript"/>
        <sz val="8"/>
        <rFont val="Arial"/>
        <family val="2"/>
      </rPr>
      <t xml:space="preserve"> i:</t>
    </r>
    <r>
      <rPr>
        <sz val="8"/>
        <rFont val="Arial"/>
        <family val="2"/>
      </rPr>
      <t xml:space="preserve"> (in der Regel: t = 12 h, da durch Behörden nicht überprüfbar)</t>
    </r>
  </si>
  <si>
    <t>für Heizungs-/Lüftungs- und Klimaanlagen-Betrieb während der Nacht</t>
  </si>
  <si>
    <t>Wärmepumpen-Deklaration (Lärmschutznachweis)</t>
  </si>
  <si>
    <t>Andere:</t>
  </si>
  <si>
    <t>(der Nachtbetrieb ist beim Betrieb von WP massgebend)</t>
  </si>
  <si>
    <t>(= Planungswerte)</t>
  </si>
  <si>
    <t>Grenzwerte gemäss LSV:</t>
  </si>
  <si>
    <t>Grundstück-Nummer:</t>
  </si>
  <si>
    <t>Luftschlauch innen schallabsorbierend (bis - 4 dB) bei innen aufgestellten Anlagen</t>
  </si>
  <si>
    <t>Lärmschmutz-</t>
  </si>
  <si>
    <t>Massnahmen</t>
  </si>
  <si>
    <t>K2</t>
  </si>
  <si>
    <t>Erläuterungen zum Formular "Wärmepumpen-Deklaration (Lärmschutznachweis)"</t>
  </si>
  <si>
    <t>Innenaufstellung, Luftein-/austritt in einen Lüftungsschacht oder durch Lüftungsgitter bei einspringender Fassadenecke</t>
  </si>
  <si>
    <t>Innenaufstellung, Luftein-/austritt in einen Lüftungsschacht oder durch Lüftungsgitter an der Hauswand</t>
  </si>
  <si>
    <t>ES II</t>
  </si>
  <si>
    <t>ES III</t>
  </si>
  <si>
    <t>(Wohnzone)</t>
  </si>
  <si>
    <t>(z.B. gemischte Zonen)</t>
  </si>
  <si>
    <t>Schalldruckpegel LpA am Empfangsort (Mittelungspegel, Leq) mit Lärmschutz-Massnahmen:</t>
  </si>
  <si>
    <r>
      <t>Beurteilungspegel L</t>
    </r>
    <r>
      <rPr>
        <b/>
        <vertAlign val="subscript"/>
        <sz val="10"/>
        <rFont val="Arial"/>
        <family val="2"/>
      </rPr>
      <t xml:space="preserve">r </t>
    </r>
    <r>
      <rPr>
        <b/>
        <sz val="10"/>
        <rFont val="Arial"/>
        <family val="2"/>
      </rPr>
      <t>am Immissionsort</t>
    </r>
    <r>
      <rPr>
        <b/>
        <sz val="10"/>
        <rFont val="Arial"/>
        <family val="2"/>
      </rPr>
      <t>:</t>
    </r>
  </si>
  <si>
    <t>Schalldruckpegel LpA am Empfangsort (Mittelungspegel, Leq), aus Zeile 6 (gerundet):</t>
  </si>
  <si>
    <t xml:space="preserve">Aussenaufstellung an der Fassade (bis 5m Abstand) oder </t>
  </si>
  <si>
    <t xml:space="preserve">Aussenaufstellung einspringender Fassadenecke (bis 5m Abstand) oder </t>
  </si>
  <si>
    <t>Aussenaufstellung, freistehend (mindestens 5 Meter Abstand zu reflektierenden Objekten)</t>
  </si>
  <si>
    <t>Aufstellung</t>
  </si>
  <si>
    <t>(Informationen aus Datenblatt oder www.fws.ch)</t>
  </si>
  <si>
    <t>Angaben zur Wärmepumpe:</t>
  </si>
  <si>
    <r>
      <t>Richtwirkungskorrektur D</t>
    </r>
    <r>
      <rPr>
        <vertAlign val="subscript"/>
        <sz val="8"/>
        <rFont val="Arial"/>
        <family val="2"/>
      </rPr>
      <t>c</t>
    </r>
    <r>
      <rPr>
        <sz val="8"/>
        <rFont val="Arial"/>
        <family val="2"/>
      </rPr>
      <t>:</t>
    </r>
  </si>
  <si>
    <r>
      <t>LpA = L</t>
    </r>
    <r>
      <rPr>
        <vertAlign val="subscript"/>
        <sz val="8"/>
        <rFont val="Arial"/>
        <family val="2"/>
      </rPr>
      <t>wA</t>
    </r>
    <r>
      <rPr>
        <sz val="8"/>
        <rFont val="Arial"/>
        <family val="2"/>
      </rPr>
      <t xml:space="preserve"> – 11 + D</t>
    </r>
    <r>
      <rPr>
        <vertAlign val="subscript"/>
        <sz val="8"/>
        <rFont val="Arial"/>
        <family val="2"/>
      </rPr>
      <t xml:space="preserve">c </t>
    </r>
    <r>
      <rPr>
        <sz val="8"/>
        <rFont val="Arial"/>
        <family val="2"/>
      </rPr>
      <t>- 20 · log(s) =</t>
    </r>
  </si>
  <si>
    <t>Distanz Quelle-Empfänger s:</t>
  </si>
  <si>
    <t>Distanz s: zum Nachbargebäude; wenn unbebaute Parzelle: Baulinie</t>
  </si>
  <si>
    <r>
      <t>D</t>
    </r>
    <r>
      <rPr>
        <b/>
        <vertAlign val="subscript"/>
        <sz val="8"/>
        <rFont val="Arial"/>
        <family val="2"/>
      </rPr>
      <t>c</t>
    </r>
    <r>
      <rPr>
        <b/>
        <sz val="8"/>
        <rFont val="Arial"/>
        <family val="2"/>
      </rPr>
      <t xml:space="preserve"> = + 3 dB</t>
    </r>
  </si>
  <si>
    <r>
      <t>D</t>
    </r>
    <r>
      <rPr>
        <b/>
        <vertAlign val="subscript"/>
        <sz val="8"/>
        <rFont val="Arial"/>
        <family val="2"/>
      </rPr>
      <t>c</t>
    </r>
    <r>
      <rPr>
        <b/>
        <sz val="8"/>
        <rFont val="Arial"/>
        <family val="2"/>
      </rPr>
      <t xml:space="preserve"> = + 6 dB</t>
    </r>
  </si>
  <si>
    <r>
      <t>D</t>
    </r>
    <r>
      <rPr>
        <b/>
        <vertAlign val="subscript"/>
        <sz val="8"/>
        <rFont val="Arial"/>
        <family val="2"/>
      </rPr>
      <t>c</t>
    </r>
    <r>
      <rPr>
        <b/>
        <sz val="8"/>
        <rFont val="Arial"/>
        <family val="2"/>
      </rPr>
      <t xml:space="preserve"> = + 9 dB</t>
    </r>
  </si>
  <si>
    <r>
      <t>Richtwirkungskorrektur D</t>
    </r>
    <r>
      <rPr>
        <b/>
        <vertAlign val="subscript"/>
        <sz val="8"/>
        <rFont val="Arial"/>
        <family val="2"/>
      </rPr>
      <t>c</t>
    </r>
  </si>
  <si>
    <r>
      <t>D</t>
    </r>
    <r>
      <rPr>
        <b/>
        <vertAlign val="subscript"/>
        <sz val="10"/>
        <rFont val="Arial"/>
        <family val="2"/>
      </rPr>
      <t>c</t>
    </r>
    <r>
      <rPr>
        <b/>
        <sz val="10"/>
        <rFont val="Arial"/>
        <family val="2"/>
      </rPr>
      <t xml:space="preserve"> = + 3 dB</t>
    </r>
  </si>
  <si>
    <r>
      <t>D</t>
    </r>
    <r>
      <rPr>
        <b/>
        <vertAlign val="subscript"/>
        <sz val="10"/>
        <rFont val="Arial"/>
        <family val="2"/>
      </rPr>
      <t>c</t>
    </r>
    <r>
      <rPr>
        <b/>
        <sz val="10"/>
        <rFont val="Arial"/>
        <family val="2"/>
      </rPr>
      <t xml:space="preserve"> = + 6 dB</t>
    </r>
  </si>
  <si>
    <r>
      <t>D</t>
    </r>
    <r>
      <rPr>
        <b/>
        <vertAlign val="subscript"/>
        <sz val="10"/>
        <rFont val="Arial"/>
        <family val="2"/>
      </rPr>
      <t>c</t>
    </r>
    <r>
      <rPr>
        <b/>
        <sz val="10"/>
        <rFont val="Arial"/>
        <family val="2"/>
      </rPr>
      <t xml:space="preserve"> = + 9 dB</t>
    </r>
  </si>
  <si>
    <t>Nein</t>
  </si>
  <si>
    <t>WP in Kaskade (zwei WP-Anlagen) + 3 dB(A)</t>
  </si>
  <si>
    <t>Berechnung des Schalldruckpegel LpA am Empfangsort:</t>
  </si>
  <si>
    <r>
      <t>Schallleistungspegel L</t>
    </r>
    <r>
      <rPr>
        <vertAlign val="subscript"/>
        <sz val="8"/>
        <rFont val="Arial"/>
        <family val="2"/>
      </rPr>
      <t>WAmax,Nacht</t>
    </r>
    <r>
      <rPr>
        <sz val="8"/>
        <rFont val="Arial"/>
        <family val="2"/>
      </rPr>
      <t>:</t>
    </r>
  </si>
  <si>
    <t xml:space="preserve">    Zuschlag bei WP Kaskade</t>
  </si>
  <si>
    <t xml:space="preserve"> + 3 dB WP freistehend (min 5 m Abstand)</t>
  </si>
  <si>
    <t xml:space="preserve"> + 6 dB WP an der Wand</t>
  </si>
  <si>
    <t xml:space="preserve"> + 9 dB bei einspringender Fassadenecke</t>
  </si>
  <si>
    <t>Berechnung Beurteilungspegel:</t>
  </si>
  <si>
    <r>
      <rPr>
        <b/>
        <sz val="11"/>
        <rFont val="Symbol"/>
        <family val="1"/>
        <charset val="2"/>
      </rPr>
      <t>S</t>
    </r>
    <r>
      <rPr>
        <b/>
        <sz val="10"/>
        <rFont val="Arial"/>
        <family val="2"/>
      </rPr>
      <t>7-12</t>
    </r>
  </si>
  <si>
    <t>Hörbarkeit des Impulsgehaltes: (im Normalfall nicht hörbar (= 0))</t>
  </si>
  <si>
    <r>
      <t>und darf nicht verändert werden.</t>
    </r>
    <r>
      <rPr>
        <b/>
        <sz val="8"/>
        <rFont val="Arial"/>
        <family val="2"/>
      </rPr>
      <t xml:space="preserve"> Nutzer und/oder Eigentümer der WP wurden auf die Bedeutung dieser Zeitfenster hingewiesen.</t>
    </r>
  </si>
  <si>
    <t>Wetterschutzgitter schallgedämmt (ca. - 3 dB)</t>
  </si>
  <si>
    <t>Lichtschacht klein (ca 1.5 m tief, ca. - 5 dB)</t>
  </si>
  <si>
    <t>Lichtschacht gross (ca. 2.0 m tief, ca. - 6 dB)</t>
  </si>
  <si>
    <r>
      <t>Schallleistung Nachtbetrieb max. (L</t>
    </r>
    <r>
      <rPr>
        <vertAlign val="subscript"/>
        <sz val="8"/>
        <rFont val="Arial"/>
        <family val="2"/>
      </rPr>
      <t>WAmax,Nacht</t>
    </r>
    <r>
      <rPr>
        <sz val="8"/>
        <rFont val="Arial"/>
        <family val="2"/>
      </rPr>
      <t>):</t>
    </r>
  </si>
  <si>
    <t>Der Betrieb einer elektrischen Notheizung ist nur erlaubt, wenn die Aussentemperatur unter - 9° Celsius fällt (Kanton SG, EnV, sGS 741.11).</t>
  </si>
  <si>
    <t>Der Vorsorgezuschlag liegt bei 3 dB; für kantonales Energieförderprogramm sind 5 dB einzusetzen.</t>
  </si>
  <si>
    <t>Ja</t>
  </si>
  <si>
    <r>
      <t>Richtwirkungskorrektur D</t>
    </r>
    <r>
      <rPr>
        <vertAlign val="subscript"/>
        <sz val="8"/>
        <rFont val="Arial"/>
        <family val="2"/>
      </rPr>
      <t xml:space="preserve">c  </t>
    </r>
    <r>
      <rPr>
        <sz val="8"/>
        <rFont val="Arial"/>
        <family val="2"/>
      </rPr>
      <t>(siehe Erläuterung Seite 2):</t>
    </r>
  </si>
  <si>
    <t>Technisches Datenblatt und Situationsplan mit eingezeichneter WP beigelegt</t>
  </si>
  <si>
    <t xml:space="preserve">Formularversion: St. Gallen, 20.06.2019 </t>
  </si>
  <si>
    <t>Korrekturfaktoren nach Anhang 6 Lärmschutz-Verordnung (SR 814.41):</t>
  </si>
  <si>
    <t>Vorsorgefaktor (da technisch machbar) / Sicherheitszuschlag für Standardabweichung</t>
  </si>
  <si>
    <r>
      <t xml:space="preserve">Die Einstellung des schallreduzierenden </t>
    </r>
    <r>
      <rPr>
        <b/>
        <sz val="8"/>
        <rFont val="Arial"/>
        <family val="2"/>
      </rPr>
      <t>Nachtbetriebes von 19:00 bis 07:00 ist erforderlich</t>
    </r>
    <r>
      <rPr>
        <sz val="8"/>
        <rFont val="Arial"/>
        <family val="2"/>
      </rPr>
      <t xml:space="preserve"> zur Einhaltung der gesetzlichen Vorgaben</t>
    </r>
  </si>
  <si>
    <t>der EMPA-Messung nach ISONorm 4871: (Geräuschdeklaration und Messunsicherheit).</t>
  </si>
  <si>
    <t>Beurteilung der Lärmimmissionen von Luft/Wasser-Wärmepumpen (WP) mit einer Heizleistung bis max. 40 kW im Baubewilligungsverfahren.</t>
  </si>
  <si>
    <t>Die Ausgabefelder sind graduell schattiert und können nicht geändert werden.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</si>
</sst>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9"/>
      <name val="Arial"/>
      <family val="2"/>
    </font>
    <font>
      <vertAlign val="subscript"/>
      <sz val="8"/>
      <name val="Arial"/>
      <family val="2"/>
    </font>
    <font>
      <b/>
      <vertAlign val="subscript"/>
      <sz val="10"/>
      <name val="Arial"/>
      <family val="2"/>
    </font>
    <font>
      <sz val="8"/>
      <color rgb="FF000000"/>
      <name val="Tahoma"/>
      <family val="2"/>
    </font>
    <font>
      <sz val="8"/>
      <color theme="0"/>
      <name val="Arial"/>
      <family val="2"/>
    </font>
    <font>
      <b/>
      <vertAlign val="subscript"/>
      <sz val="8"/>
      <name val="Arial"/>
      <family val="2"/>
    </font>
    <font>
      <b/>
      <sz val="11"/>
      <name val="Symbol"/>
      <family val="1"/>
      <charset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4659260841701"/>
        <bgColor indexed="64"/>
      </patternFill>
    </fill>
    <fill>
      <gradientFill degree="90">
        <stop position="0">
          <color theme="0"/>
        </stop>
        <stop position="1">
          <color theme="9"/>
        </stop>
      </gradientFill>
    </fill>
    <fill>
      <patternFill patternType="solid">
        <fgColor rgb="FFADFF2F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52">
    <xf numFmtId="0" fontId="0" fillId="0" borderId="0" xfId="0"/>
    <xf numFmtId="0" fontId="4" fillId="0" borderId="0" xfId="0" applyFont="1"/>
    <xf numFmtId="0" fontId="4" fillId="0" borderId="0" xfId="0" applyFont="1" applyFill="1"/>
    <xf numFmtId="0" fontId="4" fillId="0" borderId="2" xfId="0" applyFont="1" applyBorder="1"/>
    <xf numFmtId="0" fontId="4" fillId="0" borderId="2" xfId="0" applyFont="1" applyFill="1" applyBorder="1"/>
    <xf numFmtId="0" fontId="4" fillId="0" borderId="3" xfId="0" applyFont="1" applyBorder="1"/>
    <xf numFmtId="0" fontId="4" fillId="0" borderId="4" xfId="0" applyFont="1" applyBorder="1"/>
    <xf numFmtId="0" fontId="4" fillId="0" borderId="0" xfId="0" applyFont="1" applyBorder="1"/>
    <xf numFmtId="0" fontId="4" fillId="0" borderId="0" xfId="0" applyFont="1" applyFill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7" xfId="0" applyFont="1" applyFill="1" applyBorder="1"/>
    <xf numFmtId="0" fontId="4" fillId="0" borderId="8" xfId="0" applyFont="1" applyBorder="1"/>
    <xf numFmtId="0" fontId="2" fillId="0" borderId="1" xfId="0" applyFont="1" applyBorder="1"/>
    <xf numFmtId="0" fontId="4" fillId="0" borderId="2" xfId="0" applyFont="1" applyFill="1" applyBorder="1" applyAlignment="1">
      <alignment horizontal="center"/>
    </xf>
    <xf numFmtId="0" fontId="1" fillId="2" borderId="9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1" fillId="2" borderId="1" xfId="0" applyFont="1" applyFill="1" applyBorder="1"/>
    <xf numFmtId="0" fontId="4" fillId="2" borderId="2" xfId="0" applyFont="1" applyFill="1" applyBorder="1"/>
    <xf numFmtId="0" fontId="4" fillId="2" borderId="7" xfId="0" applyFont="1" applyFill="1" applyBorder="1"/>
    <xf numFmtId="0" fontId="6" fillId="0" borderId="0" xfId="0" applyFont="1"/>
    <xf numFmtId="0" fontId="4" fillId="0" borderId="0" xfId="0" applyFont="1" applyBorder="1" applyAlignment="1">
      <alignment horizontal="center"/>
    </xf>
    <xf numFmtId="0" fontId="7" fillId="0" borderId="4" xfId="0" applyFont="1" applyBorder="1"/>
    <xf numFmtId="0" fontId="7" fillId="0" borderId="0" xfId="0" applyFont="1" applyBorder="1"/>
    <xf numFmtId="0" fontId="3" fillId="2" borderId="9" xfId="0" applyFont="1" applyFill="1" applyBorder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4" borderId="0" xfId="0" applyFont="1" applyFill="1" applyBorder="1"/>
    <xf numFmtId="0" fontId="4" fillId="3" borderId="0" xfId="0" applyFont="1" applyFill="1" applyBorder="1"/>
    <xf numFmtId="0" fontId="4" fillId="4" borderId="5" xfId="0" applyFont="1" applyFill="1" applyBorder="1"/>
    <xf numFmtId="0" fontId="4" fillId="5" borderId="2" xfId="0" applyFont="1" applyFill="1" applyBorder="1"/>
    <xf numFmtId="0" fontId="4" fillId="5" borderId="0" xfId="0" applyFont="1" applyFill="1"/>
    <xf numFmtId="0" fontId="4" fillId="5" borderId="0" xfId="0" applyFont="1" applyFill="1" applyBorder="1"/>
    <xf numFmtId="49" fontId="4" fillId="0" borderId="0" xfId="0" applyNumberFormat="1" applyFont="1" applyBorder="1"/>
    <xf numFmtId="0" fontId="4" fillId="0" borderId="5" xfId="0" applyFont="1" applyFill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164" fontId="2" fillId="6" borderId="13" xfId="0" applyNumberFormat="1" applyFont="1" applyFill="1" applyBorder="1" applyAlignment="1">
      <alignment horizontal="center"/>
    </xf>
    <xf numFmtId="0" fontId="4" fillId="3" borderId="21" xfId="0" applyFont="1" applyFill="1" applyBorder="1"/>
    <xf numFmtId="0" fontId="4" fillId="3" borderId="24" xfId="0" applyFont="1" applyFill="1" applyBorder="1"/>
    <xf numFmtId="0" fontId="4" fillId="0" borderId="25" xfId="0" applyFont="1" applyFill="1" applyBorder="1"/>
    <xf numFmtId="0" fontId="4" fillId="0" borderId="27" xfId="0" applyFont="1" applyBorder="1"/>
    <xf numFmtId="1" fontId="4" fillId="0" borderId="28" xfId="0" applyNumberFormat="1" applyFont="1" applyBorder="1"/>
    <xf numFmtId="0" fontId="2" fillId="2" borderId="29" xfId="0" applyFont="1" applyFill="1" applyBorder="1"/>
    <xf numFmtId="0" fontId="2" fillId="2" borderId="30" xfId="0" applyFont="1" applyFill="1" applyBorder="1"/>
    <xf numFmtId="0" fontId="4" fillId="5" borderId="30" xfId="0" applyFont="1" applyFill="1" applyBorder="1"/>
    <xf numFmtId="0" fontId="2" fillId="2" borderId="31" xfId="0" applyFont="1" applyFill="1" applyBorder="1"/>
    <xf numFmtId="0" fontId="4" fillId="0" borderId="32" xfId="0" applyFont="1" applyBorder="1"/>
    <xf numFmtId="0" fontId="4" fillId="0" borderId="30" xfId="0" applyFont="1" applyBorder="1"/>
    <xf numFmtId="0" fontId="4" fillId="0" borderId="33" xfId="0" applyFont="1" applyBorder="1"/>
    <xf numFmtId="0" fontId="4" fillId="0" borderId="30" xfId="0" applyFont="1" applyBorder="1" applyAlignment="1">
      <alignment horizontal="center"/>
    </xf>
    <xf numFmtId="0" fontId="4" fillId="0" borderId="31" xfId="0" applyFont="1" applyBorder="1"/>
    <xf numFmtId="0" fontId="4" fillId="0" borderId="34" xfId="0" applyFont="1" applyBorder="1"/>
    <xf numFmtId="0" fontId="2" fillId="0" borderId="32" xfId="0" applyFont="1" applyBorder="1"/>
    <xf numFmtId="0" fontId="4" fillId="4" borderId="0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4" fillId="0" borderId="38" xfId="0" applyFont="1" applyBorder="1"/>
    <xf numFmtId="0" fontId="2" fillId="0" borderId="38" xfId="0" applyFont="1" applyBorder="1"/>
    <xf numFmtId="0" fontId="4" fillId="3" borderId="7" xfId="0" applyFont="1" applyFill="1" applyBorder="1"/>
    <xf numFmtId="0" fontId="11" fillId="0" borderId="27" xfId="0" applyFont="1" applyFill="1" applyBorder="1" applyAlignment="1">
      <alignment horizontal="center"/>
    </xf>
    <xf numFmtId="0" fontId="4" fillId="4" borderId="39" xfId="0" applyFont="1" applyFill="1" applyBorder="1" applyAlignment="1" applyProtection="1">
      <alignment horizontal="center"/>
      <protection locked="0"/>
    </xf>
    <xf numFmtId="0" fontId="4" fillId="0" borderId="30" xfId="0" applyFont="1" applyBorder="1" applyAlignment="1" applyProtection="1">
      <alignment horizontal="center"/>
    </xf>
    <xf numFmtId="0" fontId="11" fillId="0" borderId="0" xfId="0" applyFont="1"/>
    <xf numFmtId="0" fontId="11" fillId="3" borderId="26" xfId="0" applyFont="1" applyFill="1" applyBorder="1"/>
    <xf numFmtId="0" fontId="4" fillId="0" borderId="32" xfId="0" applyFont="1" applyBorder="1" applyAlignment="1">
      <alignment horizontal="center" vertical="center"/>
    </xf>
    <xf numFmtId="0" fontId="1" fillId="6" borderId="30" xfId="0" applyFont="1" applyFill="1" applyBorder="1"/>
    <xf numFmtId="0" fontId="6" fillId="6" borderId="30" xfId="0" applyFont="1" applyFill="1" applyBorder="1"/>
    <xf numFmtId="0" fontId="1" fillId="6" borderId="31" xfId="0" applyFont="1" applyFill="1" applyBorder="1"/>
    <xf numFmtId="0" fontId="11" fillId="0" borderId="0" xfId="0" applyFont="1" applyBorder="1"/>
    <xf numFmtId="0" fontId="2" fillId="0" borderId="32" xfId="0" applyFont="1" applyFill="1" applyBorder="1"/>
    <xf numFmtId="0" fontId="4" fillId="0" borderId="23" xfId="0" applyFont="1" applyFill="1" applyBorder="1"/>
    <xf numFmtId="0" fontId="2" fillId="2" borderId="13" xfId="0" applyFont="1" applyFill="1" applyBorder="1" applyAlignment="1">
      <alignment horizontal="center"/>
    </xf>
    <xf numFmtId="1" fontId="2" fillId="7" borderId="35" xfId="0" applyNumberFormat="1" applyFont="1" applyFill="1" applyBorder="1" applyAlignment="1">
      <alignment horizontal="center"/>
    </xf>
    <xf numFmtId="1" fontId="1" fillId="6" borderId="36" xfId="0" applyNumberFormat="1" applyFont="1" applyFill="1" applyBorder="1" applyAlignment="1">
      <alignment horizontal="center"/>
    </xf>
    <xf numFmtId="0" fontId="8" fillId="0" borderId="0" xfId="0" applyFont="1"/>
    <xf numFmtId="0" fontId="4" fillId="0" borderId="32" xfId="0" applyFont="1" applyBorder="1" applyAlignment="1">
      <alignment horizontal="center"/>
    </xf>
    <xf numFmtId="0" fontId="4" fillId="4" borderId="0" xfId="0" applyFont="1" applyFill="1" applyBorder="1" applyAlignment="1" applyProtection="1">
      <alignment horizontal="center"/>
      <protection locked="0"/>
    </xf>
    <xf numFmtId="0" fontId="4" fillId="0" borderId="7" xfId="0" applyFont="1" applyFill="1" applyBorder="1" applyAlignment="1" applyProtection="1">
      <alignment horizontal="center"/>
      <protection locked="0"/>
    </xf>
    <xf numFmtId="0" fontId="1" fillId="6" borderId="18" xfId="0" applyFont="1" applyFill="1" applyBorder="1"/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4" borderId="30" xfId="0" applyFont="1" applyFill="1" applyBorder="1" applyAlignment="1" applyProtection="1">
      <alignment horizontal="center"/>
      <protection locked="0"/>
    </xf>
    <xf numFmtId="0" fontId="4" fillId="0" borderId="36" xfId="0" applyFont="1" applyBorder="1"/>
    <xf numFmtId="0" fontId="4" fillId="0" borderId="43" xfId="0" applyFont="1" applyBorder="1"/>
    <xf numFmtId="0" fontId="4" fillId="0" borderId="42" xfId="0" applyFont="1" applyBorder="1"/>
    <xf numFmtId="0" fontId="4" fillId="0" borderId="37" xfId="0" applyFont="1" applyBorder="1" applyAlignment="1">
      <alignment horizontal="left" vertical="center"/>
    </xf>
    <xf numFmtId="0" fontId="2" fillId="0" borderId="6" xfId="0" applyFont="1" applyBorder="1"/>
    <xf numFmtId="0" fontId="4" fillId="0" borderId="44" xfId="0" applyFont="1" applyBorder="1"/>
    <xf numFmtId="0" fontId="4" fillId="0" borderId="45" xfId="0" applyFont="1" applyBorder="1"/>
    <xf numFmtId="0" fontId="2" fillId="0" borderId="0" xfId="0" applyFont="1" applyBorder="1" applyAlignment="1">
      <alignment horizontal="left"/>
    </xf>
    <xf numFmtId="0" fontId="4" fillId="4" borderId="34" xfId="0" applyFont="1" applyFill="1" applyBorder="1" applyAlignment="1" applyProtection="1">
      <alignment horizontal="center"/>
      <protection locked="0"/>
    </xf>
    <xf numFmtId="0" fontId="4" fillId="0" borderId="46" xfId="0" applyFont="1" applyBorder="1"/>
    <xf numFmtId="0" fontId="4" fillId="0" borderId="45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2" borderId="6" xfId="0" applyFont="1" applyFill="1" applyBorder="1"/>
    <xf numFmtId="0" fontId="4" fillId="2" borderId="11" xfId="0" applyFont="1" applyFill="1" applyBorder="1" applyAlignment="1">
      <alignment horizontal="right"/>
    </xf>
    <xf numFmtId="0" fontId="4" fillId="0" borderId="14" xfId="0" applyFont="1" applyBorder="1" applyAlignment="1">
      <alignment horizontal="left" vertical="center"/>
    </xf>
    <xf numFmtId="0" fontId="4" fillId="3" borderId="0" xfId="0" applyFont="1" applyFill="1" applyBorder="1" applyAlignment="1">
      <alignment horizontal="right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/>
    </xf>
    <xf numFmtId="0" fontId="4" fillId="0" borderId="42" xfId="0" applyFont="1" applyBorder="1" applyAlignment="1">
      <alignment horizontal="left" vertical="center"/>
    </xf>
    <xf numFmtId="164" fontId="2" fillId="6" borderId="40" xfId="0" applyNumberFormat="1" applyFont="1" applyFill="1" applyBorder="1" applyAlignment="1">
      <alignment horizontal="center"/>
    </xf>
    <xf numFmtId="0" fontId="4" fillId="4" borderId="0" xfId="0" applyFont="1" applyFill="1" applyAlignment="1">
      <alignment vertical="center"/>
    </xf>
    <xf numFmtId="0" fontId="7" fillId="0" borderId="0" xfId="0" applyFont="1"/>
    <xf numFmtId="0" fontId="7" fillId="4" borderId="0" xfId="0" applyFont="1" applyFill="1"/>
    <xf numFmtId="0" fontId="4" fillId="6" borderId="0" xfId="0" applyFont="1" applyFill="1" applyAlignment="1">
      <alignment horizontal="center"/>
    </xf>
    <xf numFmtId="0" fontId="4" fillId="6" borderId="0" xfId="0" applyFont="1" applyFill="1" applyAlignment="1"/>
    <xf numFmtId="0" fontId="11" fillId="0" borderId="16" xfId="0" applyFont="1" applyBorder="1"/>
    <xf numFmtId="0" fontId="2" fillId="4" borderId="2" xfId="0" applyFont="1" applyFill="1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2" fillId="0" borderId="2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Border="1" applyAlignment="1"/>
    <xf numFmtId="0" fontId="0" fillId="0" borderId="0" xfId="0" applyBorder="1" applyAlignment="1"/>
    <xf numFmtId="0" fontId="1" fillId="0" borderId="0" xfId="0" applyFont="1" applyAlignment="1">
      <alignment horizontal="center" vertical="top"/>
    </xf>
    <xf numFmtId="0" fontId="4" fillId="4" borderId="34" xfId="0" applyFont="1" applyFill="1" applyBorder="1" applyAlignment="1" applyProtection="1">
      <alignment horizontal="left"/>
      <protection locked="0"/>
    </xf>
    <xf numFmtId="0" fontId="4" fillId="4" borderId="13" xfId="0" applyFont="1" applyFill="1" applyBorder="1" applyAlignment="1" applyProtection="1">
      <alignment horizontal="left"/>
      <protection locked="0"/>
    </xf>
    <xf numFmtId="0" fontId="4" fillId="4" borderId="0" xfId="0" applyFont="1" applyFill="1" applyAlignment="1" applyProtection="1">
      <alignment horizontal="left"/>
      <protection locked="0"/>
    </xf>
    <xf numFmtId="0" fontId="4" fillId="4" borderId="7" xfId="0" applyFont="1" applyFill="1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45" xfId="0" applyFont="1" applyBorder="1" applyAlignment="1">
      <alignment horizontal="left" wrapText="1"/>
    </xf>
    <xf numFmtId="0" fontId="4" fillId="0" borderId="0" xfId="0" applyFont="1" applyBorder="1" applyAlignment="1">
      <alignment horizontal="left"/>
    </xf>
    <xf numFmtId="0" fontId="4" fillId="0" borderId="41" xfId="0" applyFont="1" applyBorder="1" applyAlignment="1">
      <alignment horizontal="left" wrapText="1"/>
    </xf>
    <xf numFmtId="0" fontId="4" fillId="0" borderId="3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41" xfId="0" applyFont="1" applyBorder="1" applyAlignment="1" applyProtection="1">
      <alignment horizontal="center" vertical="center"/>
      <protection locked="0"/>
    </xf>
    <xf numFmtId="0" fontId="4" fillId="0" borderId="45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</cellXfs>
  <cellStyles count="1">
    <cellStyle name="Standard" xfId="0" builtinId="0"/>
  </cellStyles>
  <dxfs count="7">
    <dxf>
      <font>
        <color theme="0"/>
      </font>
    </dxf>
    <dxf>
      <font>
        <b/>
        <i val="0"/>
        <strike val="0"/>
        <color auto="1"/>
      </font>
      <fill>
        <patternFill patternType="solid">
          <bgColor rgb="FFFF8B8B"/>
        </patternFill>
      </fill>
    </dxf>
    <dxf>
      <font>
        <color theme="0"/>
      </font>
      <fill>
        <patternFill>
          <bgColor rgb="FFFFFFFF"/>
        </patternFill>
      </fill>
    </dxf>
    <dxf>
      <font>
        <color theme="0"/>
      </font>
      <fill>
        <patternFill>
          <bgColor rgb="FFFFFFFF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8B8B"/>
        </patternFill>
      </fill>
    </dxf>
    <dxf>
      <fill>
        <gradientFill degree="90">
          <stop position="0">
            <color theme="0"/>
          </stop>
          <stop position="1">
            <color theme="9"/>
          </stop>
        </gradientFill>
      </fill>
    </dxf>
  </dxfs>
  <tableStyles count="0" defaultTableStyle="TableStyleMedium2" defaultPivotStyle="PivotStyleLight16"/>
  <colors>
    <mruColors>
      <color rgb="FFADFF2F"/>
      <color rgb="FF7FFF00"/>
      <color rgb="FF00FF00"/>
      <color rgb="FFFFFFA7"/>
      <color rgb="FFFFFFFF"/>
      <color rgb="FF00EE00"/>
      <color rgb="FFFF8B8B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10</xdr:row>
          <xdr:rowOff>152400</xdr:rowOff>
        </xdr:from>
        <xdr:to>
          <xdr:col>13</xdr:col>
          <xdr:colOff>419100</xdr:colOff>
          <xdr:row>12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Aussenmontage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142875</xdr:rowOff>
        </xdr:from>
        <xdr:to>
          <xdr:col>13</xdr:col>
          <xdr:colOff>419100</xdr:colOff>
          <xdr:row>13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Innenmontage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600075</xdr:colOff>
          <xdr:row>50</xdr:row>
          <xdr:rowOff>142875</xdr:rowOff>
        </xdr:from>
        <xdr:to>
          <xdr:col>15</xdr:col>
          <xdr:colOff>400050</xdr:colOff>
          <xdr:row>52</xdr:row>
          <xdr:rowOff>47625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600075</xdr:colOff>
          <xdr:row>51</xdr:row>
          <xdr:rowOff>133350</xdr:rowOff>
        </xdr:from>
        <xdr:to>
          <xdr:col>15</xdr:col>
          <xdr:colOff>371475</xdr:colOff>
          <xdr:row>53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152400</xdr:rowOff>
        </xdr:from>
        <xdr:to>
          <xdr:col>15</xdr:col>
          <xdr:colOff>495300</xdr:colOff>
          <xdr:row>14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Split (Innen und Aussen kombiniert)</a:t>
              </a:r>
            </a:p>
          </xdr:txBody>
        </xdr:sp>
        <xdr:clientData/>
      </xdr:twoCellAnchor>
    </mc:Choice>
    <mc:Fallback/>
  </mc:AlternateContent>
  <xdr:twoCellAnchor editAs="oneCell">
    <xdr:from>
      <xdr:col>16</xdr:col>
      <xdr:colOff>634463</xdr:colOff>
      <xdr:row>7</xdr:row>
      <xdr:rowOff>1913</xdr:rowOff>
    </xdr:from>
    <xdr:to>
      <xdr:col>22</xdr:col>
      <xdr:colOff>520806</xdr:colOff>
      <xdr:row>13</xdr:row>
      <xdr:rowOff>64479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1009" b="28161"/>
        <a:stretch/>
      </xdr:blipFill>
      <xdr:spPr>
        <a:xfrm>
          <a:off x="7118790" y="998375"/>
          <a:ext cx="4678151" cy="1022393"/>
        </a:xfrm>
        <a:prstGeom prst="rect">
          <a:avLst/>
        </a:prstGeom>
      </xdr:spPr>
    </xdr:pic>
    <xdr:clientData/>
  </xdr:twoCellAnchor>
  <xdr:twoCellAnchor editAs="oneCell">
    <xdr:from>
      <xdr:col>16</xdr:col>
      <xdr:colOff>166098</xdr:colOff>
      <xdr:row>19</xdr:row>
      <xdr:rowOff>63388</xdr:rowOff>
    </xdr:from>
    <xdr:to>
      <xdr:col>23</xdr:col>
      <xdr:colOff>3498</xdr:colOff>
      <xdr:row>29</xdr:row>
      <xdr:rowOff>110684</xdr:rowOff>
    </xdr:to>
    <xdr:pic>
      <xdr:nvPicPr>
        <xdr:cNvPr id="12" name="Grafik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7005"/>
        <a:stretch/>
      </xdr:blipFill>
      <xdr:spPr>
        <a:xfrm>
          <a:off x="6650425" y="2869600"/>
          <a:ext cx="5391208" cy="1732488"/>
        </a:xfrm>
        <a:prstGeom prst="rect">
          <a:avLst/>
        </a:prstGeom>
      </xdr:spPr>
    </xdr:pic>
    <xdr:clientData/>
  </xdr:twoCellAnchor>
  <xdr:twoCellAnchor editAs="oneCell">
    <xdr:from>
      <xdr:col>16</xdr:col>
      <xdr:colOff>201338</xdr:colOff>
      <xdr:row>33</xdr:row>
      <xdr:rowOff>50655</xdr:rowOff>
    </xdr:from>
    <xdr:to>
      <xdr:col>22</xdr:col>
      <xdr:colOff>761810</xdr:colOff>
      <xdr:row>44</xdr:row>
      <xdr:rowOff>136738</xdr:rowOff>
    </xdr:to>
    <xdr:pic>
      <xdr:nvPicPr>
        <xdr:cNvPr id="13" name="Grafik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85665" y="5194155"/>
          <a:ext cx="5371330" cy="1939795"/>
        </a:xfrm>
        <a:prstGeom prst="rect">
          <a:avLst/>
        </a:prstGeom>
      </xdr:spPr>
    </xdr:pic>
    <xdr:clientData/>
  </xdr:twoCellAnchor>
  <xdr:twoCellAnchor editAs="oneCell">
    <xdr:from>
      <xdr:col>16</xdr:col>
      <xdr:colOff>213124</xdr:colOff>
      <xdr:row>51</xdr:row>
      <xdr:rowOff>72636</xdr:rowOff>
    </xdr:from>
    <xdr:to>
      <xdr:col>23</xdr:col>
      <xdr:colOff>2071</xdr:colOff>
      <xdr:row>63</xdr:row>
      <xdr:rowOff>32609</xdr:rowOff>
    </xdr:to>
    <xdr:pic>
      <xdr:nvPicPr>
        <xdr:cNvPr id="14" name="Grafik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97451" y="7978386"/>
          <a:ext cx="5371330" cy="193091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53</xdr:row>
          <xdr:rowOff>142875</xdr:rowOff>
        </xdr:from>
        <xdr:to>
          <xdr:col>15</xdr:col>
          <xdr:colOff>400050</xdr:colOff>
          <xdr:row>55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3:X68"/>
  <sheetViews>
    <sheetView showGridLines="0" showRowColHeaders="0" tabSelected="1" showRuler="0" view="pageLayout" zoomScale="120" zoomScaleNormal="145" zoomScalePageLayoutView="120" workbookViewId="0">
      <selection activeCell="D7" sqref="D7:G7"/>
    </sheetView>
  </sheetViews>
  <sheetFormatPr baseColWidth="10" defaultRowHeight="11.25" x14ac:dyDescent="0.2"/>
  <cols>
    <col min="1" max="9" width="5.7109375" style="1" customWidth="1"/>
    <col min="10" max="10" width="5.28515625" style="1" customWidth="1"/>
    <col min="11" max="11" width="4.28515625" style="1" customWidth="1"/>
    <col min="12" max="12" width="3.28515625" style="1" customWidth="1"/>
    <col min="13" max="13" width="4.42578125" style="1" customWidth="1"/>
    <col min="14" max="14" width="8.5703125" style="1" customWidth="1"/>
    <col min="15" max="15" width="5.28515625" style="1" customWidth="1"/>
    <col min="16" max="16" width="9.42578125" style="1" customWidth="1"/>
    <col min="17" max="23" width="11.42578125" style="1"/>
    <col min="24" max="24" width="9.140625" style="1" customWidth="1"/>
    <col min="25" max="16384" width="11.42578125" style="1"/>
  </cols>
  <sheetData>
    <row r="3" spans="1:24" ht="15.75" x14ac:dyDescent="0.25">
      <c r="A3" s="26" t="s">
        <v>26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10" t="s">
        <v>84</v>
      </c>
      <c r="Q3" s="26" t="s">
        <v>36</v>
      </c>
      <c r="R3" s="17"/>
      <c r="S3" s="17"/>
      <c r="T3" s="17"/>
      <c r="U3" s="17"/>
      <c r="V3" s="17"/>
      <c r="W3" s="17"/>
      <c r="X3" s="18"/>
    </row>
    <row r="4" spans="1:24" ht="12.75" customHeight="1" x14ac:dyDescent="0.2">
      <c r="A4" s="30" t="s">
        <v>89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112"/>
      <c r="Q4" s="126" t="s">
        <v>59</v>
      </c>
      <c r="R4" s="126"/>
      <c r="S4" s="8"/>
      <c r="T4" s="8"/>
      <c r="U4" s="8"/>
      <c r="V4" s="8"/>
      <c r="W4" s="8"/>
      <c r="X4" s="8"/>
    </row>
    <row r="5" spans="1:24" ht="11.25" customHeight="1" x14ac:dyDescent="0.2">
      <c r="A5" s="27" t="s">
        <v>20</v>
      </c>
      <c r="B5" s="118"/>
      <c r="C5" s="117" t="s">
        <v>17</v>
      </c>
      <c r="D5" s="119"/>
      <c r="E5" s="119"/>
      <c r="F5" s="119"/>
      <c r="G5" s="119"/>
      <c r="H5" s="121" t="s">
        <v>90</v>
      </c>
      <c r="I5" s="120"/>
      <c r="J5" s="121"/>
      <c r="K5" s="121"/>
      <c r="L5" s="121"/>
      <c r="M5" s="121"/>
      <c r="N5" s="121"/>
      <c r="O5" s="121"/>
      <c r="P5" s="121"/>
      <c r="Q5" s="127"/>
      <c r="R5" s="127"/>
    </row>
    <row r="6" spans="1:24" ht="6.75" customHeight="1" x14ac:dyDescent="0.2">
      <c r="L6" s="2"/>
      <c r="M6" s="2"/>
      <c r="N6" s="2"/>
    </row>
    <row r="7" spans="1:24" ht="12.75" x14ac:dyDescent="0.2">
      <c r="A7" s="14" t="s">
        <v>0</v>
      </c>
      <c r="B7" s="3"/>
      <c r="C7" s="4"/>
      <c r="D7" s="123"/>
      <c r="E7" s="124"/>
      <c r="F7" s="124"/>
      <c r="G7" s="124"/>
      <c r="H7" s="5"/>
      <c r="I7" s="14" t="s">
        <v>2</v>
      </c>
      <c r="J7" s="3"/>
      <c r="K7" s="4"/>
      <c r="L7" s="125"/>
      <c r="M7" s="124"/>
      <c r="N7" s="124"/>
      <c r="O7" s="124"/>
      <c r="P7" s="5"/>
      <c r="Q7" s="68"/>
    </row>
    <row r="8" spans="1:24" x14ac:dyDescent="0.2">
      <c r="A8" s="6"/>
      <c r="B8" s="7"/>
      <c r="C8" s="8"/>
      <c r="D8" s="7"/>
      <c r="E8" s="7"/>
      <c r="F8" s="7"/>
      <c r="G8" s="7"/>
      <c r="H8" s="9"/>
      <c r="P8" s="9"/>
    </row>
    <row r="9" spans="1:24" ht="12.75" x14ac:dyDescent="0.2">
      <c r="A9" s="100" t="s">
        <v>1</v>
      </c>
      <c r="B9" s="11"/>
      <c r="C9" s="12"/>
      <c r="D9" s="134"/>
      <c r="E9" s="135"/>
      <c r="F9" s="135"/>
      <c r="G9" s="135"/>
      <c r="H9" s="13"/>
      <c r="I9" s="10" t="s">
        <v>31</v>
      </c>
      <c r="J9" s="11"/>
      <c r="K9" s="12"/>
      <c r="L9" s="134"/>
      <c r="M9" s="135"/>
      <c r="N9" s="135"/>
      <c r="O9" s="135"/>
      <c r="P9" s="13"/>
    </row>
    <row r="10" spans="1:24" x14ac:dyDescent="0.2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spans="1:24" ht="14.1" customHeight="1" x14ac:dyDescent="0.2">
      <c r="A11" s="14" t="s">
        <v>51</v>
      </c>
      <c r="B11" s="3"/>
      <c r="C11" s="3"/>
      <c r="D11" s="3"/>
      <c r="E11" s="3"/>
      <c r="F11" s="3"/>
      <c r="G11" s="3"/>
      <c r="H11" s="46"/>
      <c r="P11" s="5"/>
    </row>
    <row r="12" spans="1:24" ht="14.1" customHeight="1" x14ac:dyDescent="0.2">
      <c r="A12" s="37" t="s">
        <v>50</v>
      </c>
      <c r="B12" s="38"/>
      <c r="C12" s="38"/>
      <c r="D12" s="38"/>
      <c r="E12" s="38"/>
      <c r="F12" s="38"/>
      <c r="G12" s="38"/>
      <c r="H12" s="41"/>
      <c r="I12" s="7" t="s">
        <v>49</v>
      </c>
      <c r="J12" s="7"/>
      <c r="K12" s="29"/>
      <c r="L12" s="29"/>
      <c r="M12" s="29"/>
      <c r="N12" s="29"/>
      <c r="O12" s="29"/>
      <c r="P12" s="9"/>
    </row>
    <row r="13" spans="1:24" ht="14.1" customHeight="1" x14ac:dyDescent="0.2">
      <c r="A13" s="6" t="s">
        <v>3</v>
      </c>
      <c r="B13" s="8"/>
      <c r="C13" s="131"/>
      <c r="D13" s="131"/>
      <c r="E13" s="131"/>
      <c r="F13" s="131"/>
      <c r="G13" s="131"/>
      <c r="H13" s="47"/>
      <c r="J13" s="7"/>
      <c r="K13" s="29"/>
      <c r="L13" s="29"/>
      <c r="M13" s="29"/>
      <c r="N13" s="29"/>
      <c r="O13" s="29"/>
      <c r="P13" s="9"/>
    </row>
    <row r="14" spans="1:24" ht="14.1" customHeight="1" x14ac:dyDescent="0.2">
      <c r="A14" s="6" t="s">
        <v>21</v>
      </c>
      <c r="B14" s="8"/>
      <c r="C14" s="132"/>
      <c r="D14" s="132"/>
      <c r="E14" s="132"/>
      <c r="F14" s="132"/>
      <c r="G14" s="132"/>
      <c r="H14" s="47"/>
      <c r="I14" s="81" t="s">
        <v>63</v>
      </c>
      <c r="J14" s="7"/>
      <c r="K14" s="29"/>
      <c r="L14" s="29"/>
      <c r="M14" s="29"/>
      <c r="N14" s="29"/>
      <c r="O14" s="29"/>
      <c r="P14" s="9"/>
    </row>
    <row r="15" spans="1:24" ht="14.1" customHeight="1" x14ac:dyDescent="0.2">
      <c r="A15" s="105" t="s">
        <v>22</v>
      </c>
      <c r="B15" s="65"/>
      <c r="C15" s="65"/>
      <c r="D15" s="65"/>
      <c r="E15" s="65"/>
      <c r="F15" s="65"/>
      <c r="G15" s="104"/>
      <c r="H15" s="40" t="s">
        <v>23</v>
      </c>
      <c r="I15" s="75" t="s">
        <v>81</v>
      </c>
      <c r="P15" s="9"/>
      <c r="R15" s="130" t="s">
        <v>60</v>
      </c>
      <c r="T15" s="130" t="s">
        <v>61</v>
      </c>
      <c r="V15" s="130" t="s">
        <v>62</v>
      </c>
    </row>
    <row r="16" spans="1:24" ht="13.5" customHeight="1" x14ac:dyDescent="0.2">
      <c r="A16" s="108" t="s">
        <v>78</v>
      </c>
      <c r="B16" s="7"/>
      <c r="C16" s="7"/>
      <c r="D16" s="7"/>
      <c r="E16" s="7"/>
      <c r="F16" s="87"/>
      <c r="G16" s="67"/>
      <c r="H16" s="7" t="s">
        <v>4</v>
      </c>
      <c r="I16" s="102" t="s">
        <v>64</v>
      </c>
      <c r="J16" s="7"/>
      <c r="K16" s="7"/>
      <c r="L16" s="7"/>
      <c r="M16" s="7"/>
      <c r="N16" s="7"/>
      <c r="O16" s="89" t="s">
        <v>63</v>
      </c>
      <c r="P16" s="9"/>
      <c r="R16" s="130"/>
      <c r="T16" s="130"/>
      <c r="V16" s="130"/>
    </row>
    <row r="17" spans="1:24" ht="2.25" customHeight="1" thickBot="1" x14ac:dyDescent="0.25">
      <c r="A17" s="10"/>
      <c r="B17" s="11"/>
      <c r="C17" s="11"/>
      <c r="D17" s="11"/>
      <c r="E17" s="11"/>
      <c r="F17" s="11"/>
      <c r="G17" s="90"/>
      <c r="H17" s="11"/>
      <c r="I17" s="101"/>
      <c r="J17" s="11"/>
      <c r="K17" s="11"/>
      <c r="L17" s="11"/>
      <c r="M17" s="11"/>
      <c r="N17" s="11"/>
      <c r="O17" s="11"/>
      <c r="P17" s="13"/>
    </row>
    <row r="18" spans="1:24" x14ac:dyDescent="0.2">
      <c r="A18" s="7"/>
      <c r="B18" s="7"/>
      <c r="C18" s="7"/>
      <c r="D18" s="7"/>
      <c r="E18" s="7"/>
      <c r="F18" s="7"/>
      <c r="G18" s="7"/>
      <c r="H18" s="7"/>
      <c r="P18" s="7"/>
      <c r="Q18" s="70" t="s">
        <v>56</v>
      </c>
      <c r="R18" s="69"/>
      <c r="S18" s="69"/>
      <c r="T18" s="69"/>
      <c r="U18" s="69"/>
      <c r="V18" s="69"/>
      <c r="W18" s="69"/>
      <c r="X18" s="69"/>
    </row>
    <row r="19" spans="1:24" ht="13.5" customHeight="1" x14ac:dyDescent="0.2">
      <c r="A19" s="16" t="s">
        <v>65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8"/>
      <c r="Q19" s="68" t="s">
        <v>48</v>
      </c>
    </row>
    <row r="20" spans="1:24" ht="13.5" customHeight="1" x14ac:dyDescent="0.2">
      <c r="A20" s="94">
        <v>1</v>
      </c>
      <c r="B20" s="97" t="s">
        <v>66</v>
      </c>
      <c r="C20" s="3"/>
      <c r="D20" s="3"/>
      <c r="E20" s="3"/>
      <c r="F20" s="3"/>
      <c r="G20" s="15">
        <f>LWA</f>
        <v>0</v>
      </c>
      <c r="H20" s="46" t="s">
        <v>4</v>
      </c>
      <c r="I20" s="3" t="s">
        <v>82</v>
      </c>
      <c r="J20" s="3"/>
      <c r="K20" s="3"/>
      <c r="L20" s="3"/>
      <c r="N20" s="3"/>
      <c r="O20" s="3"/>
      <c r="P20" s="5"/>
      <c r="Q20" s="68"/>
    </row>
    <row r="21" spans="1:24" ht="13.5" customHeight="1" x14ac:dyDescent="0.2">
      <c r="A21" s="6"/>
      <c r="B21" s="98" t="s">
        <v>67</v>
      </c>
      <c r="C21" s="38"/>
      <c r="D21" s="38"/>
      <c r="E21" s="38"/>
      <c r="G21" s="92">
        <f>IF(O16="Ja",3,)</f>
        <v>0</v>
      </c>
      <c r="H21" s="47" t="s">
        <v>4</v>
      </c>
      <c r="I21" s="7"/>
      <c r="J21" s="81">
        <v>3</v>
      </c>
      <c r="K21" s="7" t="s">
        <v>68</v>
      </c>
      <c r="L21" s="7"/>
      <c r="M21" s="7"/>
      <c r="N21" s="7"/>
      <c r="O21" s="7"/>
      <c r="P21" s="9"/>
    </row>
    <row r="22" spans="1:24" ht="13.5" customHeight="1" x14ac:dyDescent="0.2">
      <c r="A22" s="43">
        <v>2</v>
      </c>
      <c r="B22" s="61" t="s">
        <v>52</v>
      </c>
      <c r="C22" s="61"/>
      <c r="D22" s="61"/>
      <c r="E22" s="61"/>
      <c r="F22" s="61"/>
      <c r="G22" s="95"/>
      <c r="H22" s="62" t="s">
        <v>4</v>
      </c>
      <c r="I22" s="81">
        <v>3</v>
      </c>
      <c r="J22" s="81">
        <v>6</v>
      </c>
      <c r="K22" s="7" t="s">
        <v>69</v>
      </c>
      <c r="L22" s="7"/>
      <c r="N22" s="7"/>
      <c r="O22" s="7"/>
      <c r="P22" s="9"/>
    </row>
    <row r="23" spans="1:24" ht="13.5" customHeight="1" x14ac:dyDescent="0.2">
      <c r="A23" s="43">
        <v>3</v>
      </c>
      <c r="B23" s="96" t="s">
        <v>54</v>
      </c>
      <c r="C23" s="61"/>
      <c r="D23" s="61"/>
      <c r="E23" s="61"/>
      <c r="F23" s="61"/>
      <c r="G23" s="95"/>
      <c r="H23" s="62" t="s">
        <v>7</v>
      </c>
      <c r="I23" s="7"/>
      <c r="J23" s="81">
        <v>9</v>
      </c>
      <c r="K23" s="7" t="s">
        <v>70</v>
      </c>
      <c r="L23" s="7"/>
      <c r="N23" s="7"/>
      <c r="O23" s="7"/>
      <c r="P23" s="9"/>
      <c r="Q23" s="68"/>
    </row>
    <row r="24" spans="1:24" ht="13.5" customHeight="1" x14ac:dyDescent="0.2">
      <c r="A24" s="88">
        <v>4</v>
      </c>
      <c r="B24" s="7" t="s">
        <v>6</v>
      </c>
      <c r="C24" s="7"/>
      <c r="D24" s="7"/>
      <c r="E24" s="7"/>
      <c r="F24" s="7"/>
      <c r="G24" s="45"/>
      <c r="H24" s="47"/>
      <c r="I24" s="7"/>
      <c r="J24" s="81"/>
      <c r="P24" s="9"/>
    </row>
    <row r="25" spans="1:24" ht="13.5" customHeight="1" x14ac:dyDescent="0.2">
      <c r="A25" s="49"/>
      <c r="B25" s="38" t="s">
        <v>53</v>
      </c>
      <c r="C25" s="38"/>
      <c r="D25" s="38"/>
      <c r="E25" s="38"/>
      <c r="F25" s="38"/>
      <c r="G25" s="50" t="str">
        <f>IF(Q*d*(G20)&gt;0,ROUND(LWA+G21-11+Q-20*LOG(d),1),"")</f>
        <v/>
      </c>
      <c r="H25" s="41" t="s">
        <v>4</v>
      </c>
      <c r="I25" s="38" t="s">
        <v>55</v>
      </c>
      <c r="J25" s="38"/>
      <c r="K25" s="38"/>
      <c r="L25" s="38"/>
      <c r="M25" s="38"/>
      <c r="N25" s="38"/>
      <c r="O25" s="38"/>
      <c r="P25" s="39"/>
    </row>
    <row r="26" spans="1:24" ht="13.5" customHeight="1" x14ac:dyDescent="0.2">
      <c r="A26" s="48">
        <v>5</v>
      </c>
      <c r="B26" s="7" t="s">
        <v>33</v>
      </c>
      <c r="C26" s="7"/>
      <c r="D26" s="7"/>
      <c r="E26" s="30" t="s">
        <v>75</v>
      </c>
      <c r="F26" s="30"/>
      <c r="G26" s="30"/>
      <c r="H26" s="30"/>
      <c r="I26" s="30"/>
      <c r="J26" s="30"/>
      <c r="K26" s="7"/>
      <c r="L26" s="7"/>
      <c r="M26" s="7"/>
      <c r="N26" s="40"/>
      <c r="O26" s="67"/>
      <c r="P26" s="36" t="s">
        <v>4</v>
      </c>
    </row>
    <row r="27" spans="1:24" ht="13.5" customHeight="1" x14ac:dyDescent="0.2">
      <c r="A27" s="66"/>
      <c r="B27" s="7" t="s">
        <v>34</v>
      </c>
      <c r="C27" s="7"/>
      <c r="D27" s="7"/>
      <c r="E27" s="30" t="s">
        <v>76</v>
      </c>
      <c r="F27" s="30"/>
      <c r="G27" s="30"/>
      <c r="H27" s="30"/>
      <c r="I27" s="30"/>
      <c r="J27" s="30"/>
      <c r="K27" s="7"/>
      <c r="L27" s="7"/>
      <c r="M27" s="7"/>
      <c r="N27" s="47"/>
      <c r="O27" s="67"/>
      <c r="P27" s="36" t="s">
        <v>4</v>
      </c>
    </row>
    <row r="28" spans="1:24" ht="13.5" customHeight="1" x14ac:dyDescent="0.2">
      <c r="A28" s="66"/>
      <c r="B28" s="7"/>
      <c r="C28" s="7"/>
      <c r="D28" s="7"/>
      <c r="E28" s="30" t="s">
        <v>77</v>
      </c>
      <c r="F28" s="30"/>
      <c r="G28" s="30"/>
      <c r="H28" s="30"/>
      <c r="I28" s="30"/>
      <c r="J28" s="30"/>
      <c r="K28" s="7"/>
      <c r="L28" s="7"/>
      <c r="M28" s="7"/>
      <c r="N28" s="47"/>
      <c r="O28" s="67"/>
      <c r="P28" s="36" t="s">
        <v>4</v>
      </c>
    </row>
    <row r="29" spans="1:24" ht="13.5" customHeight="1" x14ac:dyDescent="0.2">
      <c r="A29" s="82"/>
      <c r="B29" s="7"/>
      <c r="C29" s="7"/>
      <c r="D29" s="7"/>
      <c r="E29" s="30" t="s">
        <v>32</v>
      </c>
      <c r="F29" s="30"/>
      <c r="G29" s="30"/>
      <c r="H29" s="30"/>
      <c r="I29" s="30"/>
      <c r="J29" s="30"/>
      <c r="K29" s="7"/>
      <c r="L29" s="7"/>
      <c r="M29" s="7"/>
      <c r="N29" s="47"/>
      <c r="O29" s="67"/>
      <c r="P29" s="36" t="s">
        <v>4</v>
      </c>
    </row>
    <row r="30" spans="1:24" ht="13.5" customHeight="1" thickBot="1" x14ac:dyDescent="0.25">
      <c r="A30" s="83"/>
      <c r="B30" s="8"/>
      <c r="C30" s="8"/>
      <c r="D30" s="8"/>
      <c r="E30" s="30" t="s">
        <v>27</v>
      </c>
      <c r="F30" s="30"/>
      <c r="G30" s="132"/>
      <c r="H30" s="132"/>
      <c r="I30" s="132"/>
      <c r="J30" s="132"/>
      <c r="K30" s="132"/>
      <c r="L30" s="132"/>
      <c r="M30" s="132"/>
      <c r="N30" s="51"/>
      <c r="O30" s="67"/>
      <c r="P30" s="36" t="s">
        <v>4</v>
      </c>
    </row>
    <row r="31" spans="1:24" ht="13.5" customHeight="1" x14ac:dyDescent="0.2">
      <c r="A31" s="44">
        <v>6</v>
      </c>
      <c r="B31" s="52" t="s">
        <v>43</v>
      </c>
      <c r="C31" s="52"/>
      <c r="D31" s="52"/>
      <c r="E31" s="52"/>
      <c r="F31" s="52"/>
      <c r="G31" s="71"/>
      <c r="H31" s="71"/>
      <c r="I31" s="71"/>
      <c r="J31" s="71"/>
      <c r="K31" s="71"/>
      <c r="L31" s="71"/>
      <c r="M31" s="52"/>
      <c r="N31" s="76">
        <f>IF(F48=G52,28,33)</f>
        <v>28</v>
      </c>
      <c r="O31" s="116" t="str">
        <f>IF(LPA&lt;&gt;"",LPA+O26+O27+O28+O29+O30,"")</f>
        <v/>
      </c>
      <c r="P31" s="53" t="s">
        <v>4</v>
      </c>
      <c r="Q31" s="70" t="s">
        <v>57</v>
      </c>
      <c r="R31" s="69"/>
      <c r="S31" s="69"/>
      <c r="T31" s="69"/>
      <c r="U31" s="69"/>
      <c r="V31" s="69"/>
      <c r="W31" s="69"/>
      <c r="X31" s="69"/>
    </row>
    <row r="32" spans="1:24" x14ac:dyDescent="0.2">
      <c r="A32" s="45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68" t="s">
        <v>46</v>
      </c>
    </row>
    <row r="33" spans="1:24" ht="13.5" customHeight="1" x14ac:dyDescent="0.2">
      <c r="A33" s="19" t="s">
        <v>71</v>
      </c>
      <c r="B33" s="20"/>
      <c r="C33" s="20"/>
      <c r="D33" s="20"/>
      <c r="E33" s="20"/>
      <c r="F33" s="20"/>
      <c r="G33" s="20"/>
      <c r="H33" s="20"/>
      <c r="I33" s="20"/>
      <c r="J33" s="20"/>
      <c r="K33" s="32"/>
      <c r="L33" s="32"/>
      <c r="M33" s="32"/>
      <c r="N33" s="32"/>
      <c r="O33" s="137" t="s">
        <v>5</v>
      </c>
      <c r="P33" s="138"/>
      <c r="Q33" s="68" t="s">
        <v>38</v>
      </c>
    </row>
    <row r="34" spans="1:24" ht="13.5" customHeight="1" x14ac:dyDescent="0.2">
      <c r="A34" s="109" t="s">
        <v>28</v>
      </c>
      <c r="B34" s="21"/>
      <c r="C34" s="21"/>
      <c r="D34" s="21"/>
      <c r="E34" s="21"/>
      <c r="F34" s="21"/>
      <c r="G34" s="21"/>
      <c r="H34" s="21"/>
      <c r="I34" s="21"/>
      <c r="J34" s="21"/>
      <c r="K34" s="34"/>
      <c r="L34" s="33"/>
      <c r="M34" s="33"/>
      <c r="N34" s="33"/>
      <c r="O34" s="139" t="s">
        <v>10</v>
      </c>
      <c r="P34" s="140"/>
      <c r="Q34" s="68"/>
    </row>
    <row r="35" spans="1:24" ht="13.5" customHeight="1" x14ac:dyDescent="0.2">
      <c r="A35" s="42">
        <v>7</v>
      </c>
      <c r="B35" s="54" t="s">
        <v>45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72"/>
      <c r="O35" s="85">
        <f>IF(O31&lt;&gt;"",ROUND(O31,0),0)</f>
        <v>0</v>
      </c>
      <c r="P35" s="55" t="s">
        <v>4</v>
      </c>
      <c r="Q35" s="68"/>
    </row>
    <row r="36" spans="1:24" ht="13.5" customHeight="1" x14ac:dyDescent="0.2">
      <c r="A36" s="56" t="s">
        <v>85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8"/>
      <c r="M36" s="58"/>
      <c r="N36" s="58"/>
      <c r="O36" s="84"/>
      <c r="P36" s="59"/>
      <c r="Q36" s="68"/>
    </row>
    <row r="37" spans="1:24" ht="13.5" customHeight="1" x14ac:dyDescent="0.2">
      <c r="A37" s="43">
        <v>8</v>
      </c>
      <c r="B37" s="61" t="s">
        <v>8</v>
      </c>
      <c r="C37" s="61" t="s">
        <v>25</v>
      </c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2"/>
      <c r="O37" s="63">
        <v>10</v>
      </c>
      <c r="P37" s="64" t="s">
        <v>4</v>
      </c>
    </row>
    <row r="38" spans="1:24" ht="13.5" customHeight="1" x14ac:dyDescent="0.2">
      <c r="A38" s="48">
        <v>9</v>
      </c>
      <c r="B38" s="65" t="s">
        <v>35</v>
      </c>
      <c r="C38" s="65" t="s">
        <v>9</v>
      </c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40"/>
      <c r="O38" s="65"/>
      <c r="P38" s="99"/>
    </row>
    <row r="39" spans="1:24" ht="13.5" customHeight="1" x14ac:dyDescent="0.2">
      <c r="A39" s="60"/>
      <c r="B39" s="7"/>
      <c r="C39" s="35" t="s">
        <v>18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81">
        <v>2</v>
      </c>
      <c r="O39" s="106">
        <v>2</v>
      </c>
      <c r="P39" s="107" t="s">
        <v>4</v>
      </c>
    </row>
    <row r="40" spans="1:24" ht="13.5" customHeight="1" x14ac:dyDescent="0.2">
      <c r="A40" s="60"/>
      <c r="B40" s="7"/>
      <c r="C40" s="35" t="s">
        <v>19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122">
        <v>4</v>
      </c>
      <c r="P40" s="39"/>
    </row>
    <row r="41" spans="1:24" ht="13.5" customHeight="1" x14ac:dyDescent="0.2">
      <c r="A41" s="43">
        <v>10</v>
      </c>
      <c r="B41" s="61" t="s">
        <v>11</v>
      </c>
      <c r="C41" s="61" t="s">
        <v>73</v>
      </c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2"/>
      <c r="O41" s="74">
        <v>0</v>
      </c>
      <c r="P41" s="64" t="s">
        <v>4</v>
      </c>
    </row>
    <row r="42" spans="1:24" ht="13.5" customHeight="1" x14ac:dyDescent="0.2">
      <c r="A42" s="43">
        <v>11</v>
      </c>
      <c r="B42" s="61" t="s">
        <v>24</v>
      </c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2"/>
      <c r="O42" s="74">
        <v>0</v>
      </c>
      <c r="P42" s="64" t="s">
        <v>4</v>
      </c>
    </row>
    <row r="43" spans="1:24" ht="13.5" customHeight="1" x14ac:dyDescent="0.2">
      <c r="A43" s="77">
        <v>12</v>
      </c>
      <c r="B43" s="143" t="s">
        <v>86</v>
      </c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5"/>
      <c r="O43" s="146">
        <v>5</v>
      </c>
      <c r="P43" s="149" t="s">
        <v>4</v>
      </c>
    </row>
    <row r="44" spans="1:24" ht="13.5" customHeight="1" x14ac:dyDescent="0.2">
      <c r="A44" s="60"/>
      <c r="B44" s="141" t="s">
        <v>88</v>
      </c>
      <c r="C44" s="142"/>
      <c r="D44" s="142"/>
      <c r="E44" s="142"/>
      <c r="F44" s="142"/>
      <c r="G44" s="142"/>
      <c r="H44" s="142"/>
      <c r="I44" s="142"/>
      <c r="J44" s="142"/>
      <c r="K44" s="142"/>
      <c r="L44" s="142"/>
      <c r="M44" s="81">
        <v>3</v>
      </c>
      <c r="N44" s="81">
        <v>5</v>
      </c>
      <c r="O44" s="147"/>
      <c r="P44" s="150"/>
    </row>
    <row r="45" spans="1:24" ht="13.5" customHeight="1" x14ac:dyDescent="0.2">
      <c r="A45" s="77"/>
      <c r="B45" s="115" t="s">
        <v>80</v>
      </c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81"/>
      <c r="N45" s="81"/>
      <c r="O45" s="148"/>
      <c r="P45" s="151"/>
      <c r="Q45" s="22"/>
      <c r="R45" s="22"/>
      <c r="S45" s="22"/>
      <c r="T45" s="22"/>
      <c r="U45" s="22"/>
      <c r="V45" s="22"/>
      <c r="W45" s="22"/>
      <c r="X45" s="22"/>
    </row>
    <row r="46" spans="1:24" s="22" customFormat="1" ht="13.5" customHeight="1" x14ac:dyDescent="0.25">
      <c r="A46" s="91" t="s">
        <v>72</v>
      </c>
      <c r="B46" s="78" t="s">
        <v>44</v>
      </c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86" t="str">
        <f>IF(O35&gt;0,O35+O37+O39+O41+O42+O43,"")</f>
        <v/>
      </c>
      <c r="P46" s="80" t="s">
        <v>4</v>
      </c>
    </row>
    <row r="47" spans="1:24" ht="4.5" customHeight="1" thickBot="1" x14ac:dyDescent="0.25">
      <c r="A47" s="6"/>
      <c r="B47" s="7"/>
      <c r="C47" s="7"/>
      <c r="D47" s="7"/>
      <c r="E47" s="7"/>
      <c r="F47" s="7"/>
      <c r="G47" s="7"/>
      <c r="H47" s="7"/>
      <c r="I47" s="7"/>
      <c r="J47" s="7"/>
      <c r="K47" s="7"/>
      <c r="O47" s="7"/>
      <c r="P47" s="9"/>
      <c r="R47" s="103"/>
      <c r="S47" s="103"/>
      <c r="T47" s="103"/>
      <c r="U47" s="103"/>
      <c r="V47" s="103"/>
      <c r="W47" s="103"/>
      <c r="X47" s="103"/>
    </row>
    <row r="48" spans="1:24" ht="13.5" customHeight="1" x14ac:dyDescent="0.2">
      <c r="A48" s="6"/>
      <c r="B48" s="7" t="s">
        <v>30</v>
      </c>
      <c r="C48" s="7"/>
      <c r="D48" s="7"/>
      <c r="E48" s="7"/>
      <c r="F48" s="7" t="s">
        <v>39</v>
      </c>
      <c r="G48" s="7" t="s">
        <v>41</v>
      </c>
      <c r="H48" s="7"/>
      <c r="I48" s="7"/>
      <c r="J48" s="7"/>
      <c r="K48" s="7"/>
      <c r="N48" s="75">
        <f>IF(F48=G52,45,50)</f>
        <v>45</v>
      </c>
      <c r="O48" s="23">
        <v>45</v>
      </c>
      <c r="P48" s="9" t="s">
        <v>4</v>
      </c>
      <c r="Q48" s="70" t="s">
        <v>58</v>
      </c>
      <c r="R48" s="69"/>
      <c r="S48" s="69"/>
      <c r="T48" s="69"/>
      <c r="U48" s="69"/>
      <c r="V48" s="69"/>
      <c r="W48" s="69"/>
      <c r="X48" s="69"/>
    </row>
    <row r="49" spans="1:24" ht="13.5" customHeight="1" x14ac:dyDescent="0.2">
      <c r="A49" s="6"/>
      <c r="B49" s="7" t="s">
        <v>29</v>
      </c>
      <c r="C49" s="7"/>
      <c r="D49" s="7"/>
      <c r="E49" s="7"/>
      <c r="F49" s="7" t="s">
        <v>40</v>
      </c>
      <c r="G49" s="7" t="s">
        <v>42</v>
      </c>
      <c r="H49" s="7"/>
      <c r="I49" s="7"/>
      <c r="J49" s="7"/>
      <c r="K49" s="7"/>
      <c r="O49" s="23">
        <v>50</v>
      </c>
      <c r="P49" s="9" t="s">
        <v>4</v>
      </c>
      <c r="Q49" s="103" t="s">
        <v>47</v>
      </c>
      <c r="R49" s="103"/>
      <c r="S49" s="103"/>
      <c r="T49" s="103"/>
      <c r="U49" s="103"/>
      <c r="V49" s="103"/>
      <c r="W49" s="103"/>
      <c r="X49" s="103"/>
    </row>
    <row r="50" spans="1:24" ht="4.5" customHeight="1" x14ac:dyDescent="0.2">
      <c r="A50" s="37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111"/>
      <c r="Q50" s="128" t="s">
        <v>37</v>
      </c>
      <c r="R50" s="129"/>
      <c r="S50" s="129"/>
      <c r="T50" s="129"/>
      <c r="U50" s="129"/>
      <c r="V50" s="129"/>
      <c r="W50" s="129"/>
      <c r="X50" s="129"/>
    </row>
    <row r="51" spans="1:24" ht="5.25" customHeight="1" thickBot="1" x14ac:dyDescent="0.25">
      <c r="A51" s="6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30"/>
      <c r="P51" s="36"/>
      <c r="Q51" s="129"/>
      <c r="R51" s="129"/>
      <c r="S51" s="129"/>
      <c r="T51" s="129"/>
      <c r="U51" s="129"/>
      <c r="V51" s="129"/>
      <c r="W51" s="129"/>
      <c r="X51" s="129"/>
    </row>
    <row r="52" spans="1:24" ht="13.5" customHeight="1" thickBot="1" x14ac:dyDescent="0.25">
      <c r="A52" s="24" t="s">
        <v>12</v>
      </c>
      <c r="B52" s="7"/>
      <c r="C52" s="7"/>
      <c r="D52" s="7"/>
      <c r="E52" s="7"/>
      <c r="F52" s="7"/>
      <c r="G52" s="73" t="s">
        <v>39</v>
      </c>
      <c r="H52" s="25" t="s">
        <v>13</v>
      </c>
      <c r="I52" s="7"/>
      <c r="J52" s="7"/>
      <c r="K52" s="7"/>
      <c r="O52" s="29"/>
      <c r="P52" s="31"/>
    </row>
    <row r="53" spans="1:24" ht="13.5" customHeight="1" x14ac:dyDescent="0.2">
      <c r="A53" s="108" t="s">
        <v>14</v>
      </c>
      <c r="B53" s="7"/>
      <c r="C53" s="7"/>
      <c r="D53" s="7"/>
      <c r="E53" s="7"/>
      <c r="F53" s="7"/>
      <c r="G53" s="7"/>
      <c r="H53" s="7"/>
      <c r="I53" s="7"/>
      <c r="J53" s="7"/>
      <c r="K53" s="7"/>
      <c r="O53" s="29"/>
      <c r="P53" s="31"/>
      <c r="Q53" s="68"/>
    </row>
    <row r="54" spans="1:24" ht="13.5" customHeight="1" x14ac:dyDescent="0.2">
      <c r="A54" s="108"/>
      <c r="B54" s="7"/>
      <c r="C54" s="7"/>
      <c r="D54" s="7"/>
      <c r="E54" s="7"/>
      <c r="F54" s="7"/>
      <c r="G54" s="7"/>
      <c r="H54" s="7"/>
      <c r="I54" s="7"/>
      <c r="J54" s="7"/>
      <c r="K54" s="7"/>
      <c r="P54" s="36"/>
      <c r="Q54" s="68"/>
    </row>
    <row r="55" spans="1:24" ht="13.5" customHeight="1" x14ac:dyDescent="0.2">
      <c r="A55" s="108" t="s">
        <v>83</v>
      </c>
      <c r="B55" s="7"/>
      <c r="C55" s="7"/>
      <c r="D55" s="7"/>
      <c r="E55" s="7"/>
      <c r="F55" s="7"/>
      <c r="G55" s="7"/>
      <c r="H55" s="7"/>
      <c r="I55" s="7"/>
      <c r="J55" s="7"/>
      <c r="K55" s="7"/>
      <c r="O55" s="29"/>
      <c r="P55" s="31"/>
      <c r="Q55" s="68"/>
    </row>
    <row r="56" spans="1:24" ht="13.5" customHeight="1" x14ac:dyDescent="0.2">
      <c r="A56" s="6"/>
      <c r="B56" s="7"/>
      <c r="C56" s="7"/>
      <c r="D56" s="7"/>
      <c r="E56" s="7"/>
      <c r="F56" s="7"/>
      <c r="G56" s="7"/>
      <c r="H56" s="7"/>
      <c r="I56" s="7"/>
      <c r="J56" s="7"/>
      <c r="K56" s="7"/>
      <c r="P56" s="36"/>
      <c r="Q56" s="68"/>
    </row>
    <row r="57" spans="1:24" ht="13.5" customHeight="1" x14ac:dyDescent="0.2">
      <c r="A57" s="6" t="s">
        <v>87</v>
      </c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9"/>
      <c r="Q57" s="68"/>
      <c r="R57" s="2"/>
      <c r="S57" s="2"/>
      <c r="T57" s="2"/>
      <c r="U57" s="2"/>
      <c r="V57" s="2"/>
      <c r="W57" s="2"/>
      <c r="X57" s="2"/>
    </row>
    <row r="58" spans="1:24" ht="13.5" customHeight="1" x14ac:dyDescent="0.2">
      <c r="A58" s="6" t="s">
        <v>74</v>
      </c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9"/>
    </row>
    <row r="59" spans="1:24" ht="13.5" customHeight="1" x14ac:dyDescent="0.2">
      <c r="A59" s="6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9"/>
    </row>
    <row r="60" spans="1:24" s="2" customFormat="1" ht="13.5" customHeight="1" x14ac:dyDescent="0.2">
      <c r="A60" s="10" t="s">
        <v>79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3"/>
      <c r="Q60" s="1"/>
      <c r="R60" s="1"/>
      <c r="S60" s="1"/>
      <c r="T60" s="1"/>
      <c r="U60" s="1"/>
      <c r="V60" s="1"/>
      <c r="W60" s="1"/>
      <c r="X60" s="1"/>
    </row>
    <row r="63" spans="1:24" ht="12.75" x14ac:dyDescent="0.2">
      <c r="A63" s="1" t="s">
        <v>15</v>
      </c>
      <c r="C63" s="133"/>
      <c r="D63" s="136"/>
      <c r="E63" s="136"/>
      <c r="F63" s="136"/>
      <c r="G63" s="136"/>
      <c r="I63" s="1" t="s">
        <v>16</v>
      </c>
      <c r="K63" s="133"/>
      <c r="L63" s="133"/>
      <c r="M63" s="133"/>
      <c r="N63" s="133"/>
      <c r="O63" s="133"/>
    </row>
    <row r="64" spans="1:24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x14ac:dyDescent="0.2">
      <c r="A65" s="28"/>
      <c r="C65" s="113"/>
      <c r="D65" s="2"/>
      <c r="E65" s="2"/>
      <c r="F65" s="2"/>
      <c r="G65" s="114"/>
      <c r="H65" s="114"/>
      <c r="I65" s="114"/>
      <c r="J65" s="114"/>
      <c r="K65" s="114"/>
      <c r="L65" s="114"/>
      <c r="M65" s="114"/>
      <c r="N65" s="114"/>
      <c r="O65" s="2"/>
    </row>
    <row r="66" spans="1:15" x14ac:dyDescent="0.2">
      <c r="L66" s="2"/>
      <c r="M66" s="2"/>
      <c r="N66" s="2"/>
      <c r="O66" s="2"/>
    </row>
    <row r="67" spans="1:15" x14ac:dyDescent="0.2">
      <c r="A67" s="28"/>
      <c r="K67" s="2"/>
      <c r="L67" s="2"/>
      <c r="M67" s="2"/>
      <c r="N67" s="2"/>
      <c r="O67" s="2"/>
    </row>
    <row r="68" spans="1:15" x14ac:dyDescent="0.2">
      <c r="B68" s="27"/>
      <c r="O68" s="28"/>
    </row>
  </sheetData>
  <sheetProtection password="CB8D" sheet="1" selectLockedCells="1"/>
  <mergeCells count="20">
    <mergeCell ref="K63:O63"/>
    <mergeCell ref="L9:O9"/>
    <mergeCell ref="C63:G63"/>
    <mergeCell ref="O33:P33"/>
    <mergeCell ref="O34:P34"/>
    <mergeCell ref="G30:M30"/>
    <mergeCell ref="B44:L44"/>
    <mergeCell ref="D9:G9"/>
    <mergeCell ref="B43:N43"/>
    <mergeCell ref="O43:O45"/>
    <mergeCell ref="P43:P45"/>
    <mergeCell ref="D7:G7"/>
    <mergeCell ref="L7:O7"/>
    <mergeCell ref="Q4:R5"/>
    <mergeCell ref="Q50:X51"/>
    <mergeCell ref="T15:T16"/>
    <mergeCell ref="V15:V16"/>
    <mergeCell ref="R15:R16"/>
    <mergeCell ref="C13:G13"/>
    <mergeCell ref="C14:G14"/>
  </mergeCells>
  <phoneticPr fontId="0" type="noConversion"/>
  <conditionalFormatting sqref="O46">
    <cfRule type="cellIs" dxfId="6" priority="10" operator="equal">
      <formula>""</formula>
    </cfRule>
    <cfRule type="cellIs" dxfId="5" priority="11" operator="greaterThan">
      <formula>$N$48</formula>
    </cfRule>
  </conditionalFormatting>
  <conditionalFormatting sqref="G20">
    <cfRule type="cellIs" dxfId="4" priority="9" operator="equal">
      <formula>0</formula>
    </cfRule>
  </conditionalFormatting>
  <conditionalFormatting sqref="O31">
    <cfRule type="cellIs" dxfId="3" priority="7" operator="equal">
      <formula>0</formula>
    </cfRule>
  </conditionalFormatting>
  <conditionalFormatting sqref="O35">
    <cfRule type="cellIs" dxfId="2" priority="3" operator="equal">
      <formula>0</formula>
    </cfRule>
    <cfRule type="cellIs" dxfId="1" priority="4" operator="greaterThan">
      <formula>$N$31</formula>
    </cfRule>
  </conditionalFormatting>
  <conditionalFormatting sqref="G21">
    <cfRule type="cellIs" dxfId="0" priority="1" operator="lessThan">
      <formula>1</formula>
    </cfRule>
  </conditionalFormatting>
  <dataValidations count="5">
    <dataValidation type="list" allowBlank="1" showInputMessage="1" showErrorMessage="1" sqref="G52" xr:uid="{00000000-0002-0000-0000-000000000000}">
      <formula1>$F$48:$F$49</formula1>
    </dataValidation>
    <dataValidation type="list" allowBlank="1" showInputMessage="1" showErrorMessage="1" sqref="O43" xr:uid="{00000000-0002-0000-0000-000001000000}">
      <formula1>$M$44:$N$44</formula1>
    </dataValidation>
    <dataValidation type="list" allowBlank="1" showInputMessage="1" showErrorMessage="1" sqref="G22" xr:uid="{00000000-0002-0000-0000-000002000000}">
      <formula1>$J$21:$J$23</formula1>
    </dataValidation>
    <dataValidation type="list" allowBlank="1" showInputMessage="1" showErrorMessage="1" sqref="O39" xr:uid="{00000000-0002-0000-0000-000003000000}">
      <formula1>$N$39:$N$40</formula1>
    </dataValidation>
    <dataValidation type="list" allowBlank="1" showInputMessage="1" showErrorMessage="1" sqref="O16" xr:uid="{00000000-0002-0000-0000-000004000000}">
      <formula1>I14:I15</formula1>
    </dataValidation>
  </dataValidations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9</xdr:col>
                    <xdr:colOff>371475</xdr:colOff>
                    <xdr:row>10</xdr:row>
                    <xdr:rowOff>152400</xdr:rowOff>
                  </from>
                  <to>
                    <xdr:col>13</xdr:col>
                    <xdr:colOff>419100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9</xdr:col>
                    <xdr:colOff>371475</xdr:colOff>
                    <xdr:row>11</xdr:row>
                    <xdr:rowOff>142875</xdr:rowOff>
                  </from>
                  <to>
                    <xdr:col>13</xdr:col>
                    <xdr:colOff>419100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13</xdr:col>
                    <xdr:colOff>600075</xdr:colOff>
                    <xdr:row>50</xdr:row>
                    <xdr:rowOff>142875</xdr:rowOff>
                  </from>
                  <to>
                    <xdr:col>15</xdr:col>
                    <xdr:colOff>400050</xdr:colOff>
                    <xdr:row>52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13</xdr:col>
                    <xdr:colOff>600075</xdr:colOff>
                    <xdr:row>51</xdr:row>
                    <xdr:rowOff>133350</xdr:rowOff>
                  </from>
                  <to>
                    <xdr:col>15</xdr:col>
                    <xdr:colOff>371475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9</xdr:col>
                    <xdr:colOff>371475</xdr:colOff>
                    <xdr:row>12</xdr:row>
                    <xdr:rowOff>152400</xdr:rowOff>
                  </from>
                  <to>
                    <xdr:col>15</xdr:col>
                    <xdr:colOff>495300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14</xdr:col>
                    <xdr:colOff>0</xdr:colOff>
                    <xdr:row>53</xdr:row>
                    <xdr:rowOff>142875</xdr:rowOff>
                  </from>
                  <to>
                    <xdr:col>15</xdr:col>
                    <xdr:colOff>400050</xdr:colOff>
                    <xdr:row>55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4</vt:i4>
      </vt:variant>
    </vt:vector>
  </HeadingPairs>
  <TitlesOfParts>
    <vt:vector size="5" baseType="lpstr">
      <vt:lpstr>Tabelle1</vt:lpstr>
      <vt:lpstr>d</vt:lpstr>
      <vt:lpstr>LPA</vt:lpstr>
      <vt:lpstr>LWA</vt:lpstr>
      <vt:lpstr>Q</vt:lpstr>
    </vt:vector>
  </TitlesOfParts>
  <Company>Gemeinde Uznach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Sacha Hölscher</dc:creator>
  <cp:lastModifiedBy>Prediger, Waldemar</cp:lastModifiedBy>
  <cp:lastPrinted>2019-06-26T14:39:17Z</cp:lastPrinted>
  <dcterms:created xsi:type="dcterms:W3CDTF">2011-08-05T13:49:50Z</dcterms:created>
  <dcterms:modified xsi:type="dcterms:W3CDTF">2021-05-21T06:15:51Z</dcterms:modified>
</cp:coreProperties>
</file>